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jpeg" ContentType="image/jpeg"/>
  <Default Extension="png" ContentType="image/png"/>
  <Override PartName="/xl/styles.xml" ContentType="application/vnd.openxmlformats-officedocument.spreadsheetml.styles+xml"/>
  <Override PartName="/xl/drawings/drawing1.xml" ContentType="application/vnd.openxmlformats-officedocument.drawing+xml"/>
  <Default Extension="vml" ContentType="application/vnd.openxmlformats-officedocument.vmlDrawing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calcChain.xml" ContentType="application/vnd.openxmlformats-officedocument.spreadsheetml.calcChain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6" rupBuild="20402"/>
  <workbookPr/>
  <mc:AlternateContent xmlns:mc="http://schemas.openxmlformats.org/markup-compatibility/2006">
    <mc:Choice Requires="x15">
      <x15ac:absPath xmlns:x15ac="http://schemas.microsoft.com/office/spreadsheetml/2010/11/ac" url="D:\Users\zorgen\Desktop\"/>
    </mc:Choice>
  </mc:AlternateContent>
  <bookViews>
    <workbookView xWindow="0" yWindow="0" windowWidth="20730" windowHeight="11760" activeTab="0"/>
  </bookViews>
  <sheets>
    <sheet name="Giriş" sheetId="1" r:id="rId3"/>
    <sheet name="Hesaplar" sheetId="2" r:id="rId4"/>
  </sheets>
  <definedNames>
    <definedName name="_xlnm.Print_Area" localSheetId="0">Giriş!$A$1:$D$32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2" i="2" l="1"/>
</calcChain>
</file>

<file path=xl/sharedStrings.xml><?xml version="1.0" encoding="utf-8"?>
<sst xmlns="http://schemas.openxmlformats.org/spreadsheetml/2006/main" count="64" uniqueCount="49">
  <si>
    <t>KISALTMALAR</t>
  </si>
  <si>
    <t>ANLAMLARI</t>
  </si>
  <si>
    <t>ELDE EDİLME YÖNTEMLERİ</t>
  </si>
  <si>
    <t>G</t>
  </si>
  <si>
    <t>P</t>
  </si>
  <si>
    <t>R</t>
  </si>
  <si>
    <t>Pk</t>
  </si>
  <si>
    <t>Rk</t>
  </si>
  <si>
    <t>w</t>
  </si>
  <si>
    <t xml:space="preserve">Dingil Mesafesi </t>
  </si>
  <si>
    <t>Temel Araç Uygunluk Belgesi</t>
  </si>
  <si>
    <t>Hesaplar</t>
  </si>
  <si>
    <t>I</t>
  </si>
  <si>
    <t>II</t>
  </si>
  <si>
    <t>III</t>
  </si>
  <si>
    <t>IV</t>
  </si>
  <si>
    <t>V</t>
  </si>
  <si>
    <t>VI</t>
  </si>
  <si>
    <t>VII</t>
  </si>
  <si>
    <t>VIII</t>
  </si>
  <si>
    <t>IX</t>
  </si>
  <si>
    <t>X</t>
  </si>
  <si>
    <t>P1</t>
  </si>
  <si>
    <t>M</t>
  </si>
  <si>
    <t>D</t>
  </si>
  <si>
    <t>S</t>
  </si>
  <si>
    <t>Yetkili Teknik Sorumlu Beyanı</t>
  </si>
  <si>
    <t>R1</t>
  </si>
  <si>
    <t>Py</t>
  </si>
  <si>
    <t>Ry</t>
  </si>
  <si>
    <t>Rk&gt;=R</t>
  </si>
  <si>
    <t>Pk&gt;=P</t>
  </si>
  <si>
    <t>P&gt;=G*0.3</t>
  </si>
  <si>
    <t>Arka Dingil</t>
  </si>
  <si>
    <t>Ön Dingil</t>
  </si>
  <si>
    <t>Ön dingile azami 
yüklü kütlenin en az %30'u gelmesi gerekir</t>
  </si>
  <si>
    <t>G*3/10</t>
  </si>
  <si>
    <t>Taşıma Kutusu Ağırlık Merkezi ile 1. dingil arası mesafe</t>
  </si>
  <si>
    <t>Sürücü (ve varsa yolcu konumu ağırlık merkezi bileşkesi) ile 1. dingil arası mesafe</t>
  </si>
  <si>
    <t>Sürücü Kütlesi (Yolcu kütlesi 65 kg dir.)</t>
  </si>
  <si>
    <t>TEKNİK MUAYENE RAPORU</t>
  </si>
  <si>
    <t>Aracın Çalışır Durumdaki Kütlesi 1. Dingil</t>
  </si>
  <si>
    <t>Aracın Çalışır Durumdaki Kütlesi 2. Dingil</t>
  </si>
  <si>
    <t>Teknik Olarak Müsaade Edilen Kütle 1. Dingil</t>
  </si>
  <si>
    <t>Teknik Olarak Müsaade Edilen Kütle 2. Dingil</t>
  </si>
  <si>
    <t>Yük Kütlesi (En fazla 10 kg olmalıdır.)</t>
  </si>
  <si>
    <t>Motosiklerdeki Sürücü ve Yolcu Kütlesi</t>
  </si>
  <si>
    <t>SONUÇ</t>
  </si>
  <si>
    <t>DEĞERLERİ GİRİNİZ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</si>
</sst>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Calibri"/>
      <family val="2"/>
      <charset val="162"/>
      <scheme val="minor"/>
    </font>
    <font>
      <sz val="10"/>
      <color theme="1"/>
      <name val="Arial"/>
      <family val="2"/>
    </font>
    <font>
      <sz val="11"/>
      <color theme="1"/>
      <name val="Times New Roman"/>
      <family val="1"/>
      <charset val="162"/>
    </font>
    <font>
      <b/>
      <sz val="11"/>
      <color theme="1"/>
      <name val="Calibri"/>
      <family val="2"/>
      <charset val="162"/>
      <scheme val="minor"/>
    </font>
    <font>
      <b/>
      <sz val="11"/>
      <color theme="1"/>
      <name val="Times New Roman"/>
      <family val="1"/>
      <charset val="162"/>
    </font>
  </fonts>
  <fills count="9">
    <fill>
      <patternFill patternType="none"/>
    </fill>
    <fill>
      <patternFill patternType="gray125"/>
    </fill>
    <fill>
      <patternFill patternType="solid">
        <fgColor theme="5" tint="0.599990010261536"/>
        <bgColor indexed="64"/>
      </patternFill>
    </fill>
    <fill>
      <patternFill patternType="solid">
        <fgColor theme="7" tint="0.599990010261536"/>
        <bgColor indexed="64"/>
      </patternFill>
    </fill>
    <fill>
      <patternFill patternType="solid">
        <fgColor theme="6" tint="0.599990010261536"/>
        <bgColor indexed="64"/>
      </patternFill>
    </fill>
    <fill>
      <patternFill patternType="solid">
        <fgColor theme="9" tint="0.599990010261536"/>
        <bgColor indexed="64"/>
      </patternFill>
    </fill>
    <fill>
      <patternFill patternType="solid">
        <fgColor theme="8" tint="0.599990010261536"/>
        <bgColor indexed="64"/>
      </patternFill>
    </fill>
    <fill>
      <patternFill patternType="solid">
        <fgColor theme="9" tint="0.399980008602142"/>
        <bgColor indexed="64"/>
      </patternFill>
    </fill>
    <fill>
      <patternFill patternType="solid">
        <fgColor rgb="FFFF00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</borders>
  <cellStyleXfs count="6">
    <xf numFmtId="0" fontId="0" fillId="0" borderId="0">
      <alignment/>
      <protection/>
    </xf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15">
    <xf numFmtId="0" fontId="0" fillId="0" borderId="0" xfId="0">
      <alignment/>
    </xf>
    <xf numFmtId="0" fontId="0" fillId="0" borderId="0" xfId="0" applyNumberFormat="1">
      <alignment/>
    </xf>
    <xf numFmtId="0" fontId="0" fillId="0" borderId="0" xfId="0" applyAlignment="1">
      <alignment vertical="center"/>
    </xf>
    <xf numFmtId="0" fontId="2" fillId="2" borderId="1" xfId="0" applyFont="1" applyFill="1" applyBorder="1" applyAlignment="1">
      <alignment horizontal="left"/>
    </xf>
    <xf numFmtId="0" fontId="2" fillId="3" borderId="1" xfId="0" applyFont="1" applyFill="1" applyBorder="1">
      <alignment/>
    </xf>
    <xf numFmtId="0" fontId="2" fillId="4" borderId="1" xfId="0" applyFont="1" applyFill="1" applyBorder="1">
      <alignment/>
    </xf>
    <xf numFmtId="0" fontId="2" fillId="5" borderId="1" xfId="0" applyFont="1" applyFill="1" applyBorder="1">
      <alignment/>
    </xf>
    <xf numFmtId="0" fontId="2" fillId="4" borderId="1" xfId="0" applyFont="1" applyFill="1" applyBorder="1" applyAlignment="1">
      <alignment wrapText="1"/>
    </xf>
    <xf numFmtId="0" fontId="2" fillId="5" borderId="1" xfId="0" applyFont="1" applyFill="1" applyBorder="1" applyAlignment="1">
      <alignment horizontal="center" vertical="center"/>
    </xf>
    <xf numFmtId="0" fontId="4" fillId="6" borderId="1" xfId="0" applyFont="1" applyFill="1" applyBorder="1" applyAlignment="1">
      <alignment horizontal="center"/>
    </xf>
    <xf numFmtId="0" fontId="3" fillId="0" borderId="0" xfId="0" applyFont="1" applyAlignment="1">
      <alignment horizontal="center"/>
    </xf>
    <xf numFmtId="0" fontId="2" fillId="7" borderId="1" xfId="0" applyFont="1" applyFill="1" applyBorder="1" applyAlignment="1">
      <alignment horizontal="center"/>
    </xf>
    <xf numFmtId="0" fontId="4" fillId="8" borderId="1" xfId="0" applyFont="1" applyFill="1" applyBorder="1" applyAlignment="1">
      <alignment horizontal="center" vertical="center"/>
    </xf>
    <xf numFmtId="0" fontId="0" fillId="7" borderId="1" xfId="0" applyFill="1" applyBorder="1" applyAlignment="1">
      <alignment horizontal="center"/>
    </xf>
    <xf numFmtId="0" fontId="0" fillId="0" borderId="0" xfId="0" applyAlignment="1">
      <alignment horizontal="center"/>
    </xf>
  </cellXfs>
  <cellStyles count="6">
    <cellStyle name="Normal" xfId="0" builtinId="0"/>
    <cellStyle name="Percent" xfId="1" builtinId="5"/>
    <cellStyle name="Currency" xfId="2" builtinId="4"/>
    <cellStyle name="Currency [0]" xfId="3" builtinId="7"/>
    <cellStyle name="Comma" xfId="4" builtinId="3"/>
    <cellStyle name="Comma [0]" xfId="5" builtinId="6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2" Type="http://schemas.openxmlformats.org/officeDocument/2006/relationships/styles" Target="styles.xml" /><Relationship Id="rId1" Type="http://schemas.openxmlformats.org/officeDocument/2006/relationships/theme" Target="theme/theme1.xml" /><Relationship Id="rId6" Type="http://schemas.openxmlformats.org/officeDocument/2006/relationships/calcChain" Target="calcChain.xml" /><Relationship Id="rId5" Type="http://schemas.openxmlformats.org/officeDocument/2006/relationships/sharedStrings" Target="sharedStrings.xml" 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 /></Relationships>
</file>

<file path=xl/drawings/_rels/vmlDrawing1.vml.rels><?xml version="1.0" encoding="UTF-8" standalone="yes"?><Relationships xmlns="http://schemas.openxmlformats.org/package/2006/relationships"><Relationship Id="rId1" Type="http://schemas.openxmlformats.org/officeDocument/2006/relationships/image" Target="../media/image1.jpeg" 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 editAs="oneCell">
    <xdr:from>
      <xdr:col>2</xdr:col>
      <xdr:colOff>76200</xdr:colOff>
      <xdr:row>11</xdr:row>
      <xdr:rowOff>0</xdr:rowOff>
    </xdr:from>
    <xdr:to>
      <xdr:col>4</xdr:col>
      <xdr:colOff>0</xdr:colOff>
      <xdr:row>31</xdr:row>
      <xdr:rowOff>76200</xdr:rowOff>
    </xdr:to>
    <xdr:pic>
      <xdr:nvPicPr>
        <xdr:cNvPr id="4" name="Resim 3">
          <a:extLst>
            <a:ext uri="{FF2B5EF4-FFF2-40B4-BE49-F238E27FC236}">
              <a16:creationId xmlns:a16="http://schemas.microsoft.com/office/drawing/2014/main" id="{098bd8a6-3ab4-4edf-9e36-c6001ce83890}"/>
            </a:ext>
          </a:extLst>
        </xdr:cNvPr>
        <xdr:cNvPicPr>
          <a:picLocks noChangeAspect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743575" y="2762250"/>
          <a:ext cx="7791450" cy="4467225"/>
        </a:xfrm>
        <a:prstGeom prst="rect"/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2" Type="http://schemas.openxmlformats.org/officeDocument/2006/relationships/vmlDrawing" Target="../drawings/vmlDrawing1.vml" /><Relationship Id="rId3" Type="http://schemas.openxmlformats.org/officeDocument/2006/relationships/printerSettings" Target="../printerSettings/printerSettings1.bin" /><Relationship Id="rId1" Type="http://schemas.openxmlformats.org/officeDocument/2006/relationships/drawing" Target="../drawings/drawing1.xml" 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2.bin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7"/>
  <sheetViews>
    <sheetView tabSelected="1" view="pageLayout" zoomScaleNormal="100" workbookViewId="0" topLeftCell="A1">
      <selection pane="topLeft" activeCell="B2" sqref="B2"/>
    </sheetView>
  </sheetViews>
  <sheetFormatPr defaultRowHeight="15"/>
  <cols>
    <col min="1" max="1" width="22" bestFit="1" customWidth="1"/>
    <col min="2" max="2" width="63" bestFit="1" customWidth="1"/>
    <col min="3" max="3" width="79" bestFit="1" customWidth="1"/>
    <col min="4" max="4" width="39" bestFit="1" customWidth="1"/>
  </cols>
  <sheetData>
    <row r="1" spans="1:4" s="10" customFormat="1" ht="20.25" customHeight="1">
      <c r="A1" s="9" t="s">
        <v>0</v>
      </c>
      <c r="B1" s="9" t="s">
        <v>48</v>
      </c>
      <c r="C1" s="9" t="s">
        <v>1</v>
      </c>
      <c r="D1" s="9" t="s">
        <v>2</v>
      </c>
    </row>
    <row r="2" spans="1:4" ht="20.25" customHeight="1">
      <c r="A2" s="11" t="s">
        <v>28</v>
      </c>
      <c r="B2" s="3"/>
      <c r="C2" s="4" t="s">
        <v>41</v>
      </c>
      <c r="D2" s="4" t="s">
        <v>26</v>
      </c>
    </row>
    <row r="3" spans="1:4" ht="20.25" customHeight="1">
      <c r="A3" s="11" t="s">
        <v>29</v>
      </c>
      <c r="B3" s="3"/>
      <c r="C3" s="4" t="s">
        <v>42</v>
      </c>
      <c r="D3" s="4" t="s">
        <v>26</v>
      </c>
    </row>
    <row r="4" spans="1:4" ht="20.25" customHeight="1">
      <c r="A4" s="11" t="s">
        <v>24</v>
      </c>
      <c r="B4" s="3"/>
      <c r="C4" s="4" t="s">
        <v>9</v>
      </c>
      <c r="D4" s="4" t="s">
        <v>10</v>
      </c>
    </row>
    <row r="5" spans="1:4" ht="20.25" customHeight="1">
      <c r="A5" s="11" t="s">
        <v>6</v>
      </c>
      <c r="B5" s="3"/>
      <c r="C5" s="4" t="s">
        <v>43</v>
      </c>
      <c r="D5" s="4" t="s">
        <v>10</v>
      </c>
    </row>
    <row r="6" spans="1:4" ht="20.25" customHeight="1">
      <c r="A6" s="11" t="s">
        <v>7</v>
      </c>
      <c r="B6" s="3"/>
      <c r="C6" s="4" t="s">
        <v>44</v>
      </c>
      <c r="D6" s="4" t="s">
        <v>10</v>
      </c>
    </row>
    <row r="7" spans="1:4" ht="20.25" customHeight="1">
      <c r="A7" s="11" t="s">
        <v>8</v>
      </c>
      <c r="B7" s="3"/>
      <c r="C7" s="4" t="s">
        <v>39</v>
      </c>
      <c r="D7" s="4" t="s">
        <v>46</v>
      </c>
    </row>
    <row r="8" spans="1:4" ht="20.25" customHeight="1">
      <c r="A8" s="11" t="s">
        <v>25</v>
      </c>
      <c r="B8" s="3"/>
      <c r="C8" s="4" t="s">
        <v>38</v>
      </c>
      <c r="D8" s="4" t="s">
        <v>40</v>
      </c>
    </row>
    <row r="9" spans="1:4" ht="20.25" customHeight="1">
      <c r="A9" s="11" t="s">
        <v>23</v>
      </c>
      <c r="B9" s="3"/>
      <c r="C9" s="4" t="s">
        <v>37</v>
      </c>
      <c r="D9" s="4" t="s">
        <v>40</v>
      </c>
    </row>
    <row r="10" spans="1:4" ht="20.25" customHeight="1">
      <c r="A10" s="11" t="s">
        <v>4</v>
      </c>
      <c r="B10" s="3"/>
      <c r="C10" s="4" t="s">
        <v>45</v>
      </c>
      <c r="D10" s="4" t="s">
        <v>26</v>
      </c>
    </row>
    <row r="14" spans="1:3" ht="20.25" customHeight="1">
      <c r="A14" s="12" t="s">
        <v>47</v>
      </c>
      <c r="B14" s="12"/>
      <c r="C14" s="2"/>
    </row>
    <row r="15" spans="1:2" ht="20.25" customHeight="1">
      <c r="A15" s="5" t="s">
        <v>33</v>
      </c>
      <c r="B15" s="6" t="e">
        <f>Hesaplar!C6</f>
        <v>#DIV/0!</v>
      </c>
    </row>
    <row r="16" spans="1:2" ht="20.25" customHeight="1">
      <c r="A16" s="5" t="s">
        <v>34</v>
      </c>
      <c r="B16" s="6" t="e">
        <f>Hesaplar!C7</f>
        <v>#DIV/0!</v>
      </c>
    </row>
    <row r="17" spans="1:2" ht="45">
      <c r="A17" s="7" t="s">
        <v>35</v>
      </c>
      <c r="B17" s="8" t="e">
        <f>Hesaplar!C8</f>
        <v>#DIV/0!</v>
      </c>
    </row>
  </sheetData>
  <mergeCells count="1">
    <mergeCell ref="A14:B14"/>
  </mergeCells>
  <pageMargins left="0.7" right="0.7" top="1.82364583333333" bottom="0.75" header="0.3" footer="0.3"/>
  <pageSetup orientation="landscape" paperSize="9" scale="61" r:id="rId3"/>
  <headerFooter>
    <oddHeader xml:space="preserve">&amp;C&amp;"Times New Roman,Kalın"&amp;12&amp;G
&amp;14ULAŞIM SİSTEMLERİ MERKEZİ BAŞKANLIĞI
&amp;12
MOTORSİKLET YÜK DAĞILIMI HESABI (&amp;11TAŞIMA KUTUSU MONTAJLI OLANLAR İÇİN&amp;12)
</oddHeader>
    <oddFooter>&amp;C&amp;"Times New Roman,Normal"Doküman Kodu: ULM-03-FR-00-036      Yayın Tarihi:  7.11.2023      Revizyon Tarihi / No: /</oddFooter>
  </headerFooter>
  <colBreaks count="1" manualBreakCount="1">
    <brk id="8" max="35" man="1"/>
  </colBreaks>
  <ignoredErrors>
    <ignoredError sqref="B17" evalError="1" calculatedColumn="1"/>
  </ignoredErrors>
  <drawing r:id="rId1"/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11"/>
  <sheetViews>
    <sheetView workbookViewId="0" topLeftCell="A1">
      <selection pane="topLeft" activeCell="C16" sqref="C16"/>
    </sheetView>
  </sheetViews>
  <sheetFormatPr defaultRowHeight="15"/>
  <cols>
    <col min="2" max="2" width="45.2857142857143" customWidth="1"/>
    <col min="3" max="3" width="63" bestFit="1" customWidth="1"/>
  </cols>
  <sheetData>
    <row r="1" spans="2:2" ht="15">
      <c r="B1" t="s">
        <v>11</v>
      </c>
    </row>
    <row r="2" spans="1:7" ht="15">
      <c r="A2" t="s">
        <v>12</v>
      </c>
      <c r="B2" t="s">
        <v>27</v>
      </c>
      <c r="C2" t="e">
        <f>((G8*G9)+(G11*G10))/G5</f>
        <v>#DIV/0!</v>
      </c>
      <c r="F2" s="14" t="s">
        <v>3</v>
      </c>
      <c r="G2">
        <f>G3+G4+G8+G11</f>
        <v>0</v>
      </c>
    </row>
    <row r="3" spans="1:7" ht="15">
      <c r="A3" t="s">
        <v>13</v>
      </c>
      <c r="B3" t="s">
        <v>22</v>
      </c>
      <c r="C3" t="e">
        <f>G8+G11-C2</f>
        <v>#DIV/0!</v>
      </c>
      <c r="F3" s="13" t="s">
        <v>28</v>
      </c>
      <c r="G3">
        <f>Giriş!B2</f>
        <v>0</v>
      </c>
    </row>
    <row r="4" spans="1:7" ht="15">
      <c r="A4" t="s">
        <v>14</v>
      </c>
      <c r="B4" t="s">
        <v>4</v>
      </c>
      <c r="C4" t="e">
        <f>Hesaplar!G3+Hesaplar!C3</f>
        <v>#DIV/0!</v>
      </c>
      <c r="F4" s="13" t="s">
        <v>29</v>
      </c>
      <c r="G4">
        <f>Giriş!B3</f>
        <v>0</v>
      </c>
    </row>
    <row r="5" spans="1:7" ht="15">
      <c r="A5" t="s">
        <v>15</v>
      </c>
      <c r="B5" t="s">
        <v>5</v>
      </c>
      <c r="C5" t="e">
        <f>C2+G4</f>
        <v>#DIV/0!</v>
      </c>
      <c r="F5" s="13" t="s">
        <v>24</v>
      </c>
      <c r="G5">
        <f>Giriş!B4</f>
        <v>0</v>
      </c>
    </row>
    <row r="6" spans="1:7" ht="15">
      <c r="A6" t="s">
        <v>16</v>
      </c>
      <c r="B6" t="s">
        <v>30</v>
      </c>
      <c r="C6" s="1" t="e">
        <f>IF(G7&gt;=C5,"Uygun","Arka Dingil Kapasitesi Aşıyor Uygun Değil")</f>
        <v>#DIV/0!</v>
      </c>
      <c r="F6" s="13" t="s">
        <v>6</v>
      </c>
      <c r="G6">
        <f>Giriş!B5</f>
        <v>0</v>
      </c>
    </row>
    <row r="7" spans="1:7" ht="15">
      <c r="A7" t="s">
        <v>17</v>
      </c>
      <c r="B7" t="s">
        <v>31</v>
      </c>
      <c r="C7" s="1" t="e">
        <f>IF(G6&gt;=Hesaplar!C4,"Uygun","Ön Dingil Kapasitesi Aşıyor Uygun Değil")</f>
        <v>#DIV/0!</v>
      </c>
      <c r="F7" s="13" t="s">
        <v>7</v>
      </c>
      <c r="G7">
        <f>Giriş!B6</f>
        <v>0</v>
      </c>
    </row>
    <row r="8" spans="1:7" ht="15">
      <c r="A8" t="s">
        <v>18</v>
      </c>
      <c r="B8" t="s">
        <v>32</v>
      </c>
      <c r="C8" s="1" t="e">
        <f>IF(C4&gt;=G2*3/10,"Uygun","Ön Dingile azami yüklü kütlenin en az %30'u gelmesi gerekmektedir.")</f>
        <v>#DIV/0!</v>
      </c>
      <c r="F8" s="13" t="s">
        <v>8</v>
      </c>
      <c r="G8">
        <f>Giriş!B7</f>
        <v>0</v>
      </c>
    </row>
    <row r="9" spans="1:7" ht="15">
      <c r="A9" t="s">
        <v>19</v>
      </c>
      <c r="B9" t="s">
        <v>36</v>
      </c>
      <c r="C9">
        <f>G2*3/10</f>
        <v>0</v>
      </c>
      <c r="F9" s="13" t="s">
        <v>25</v>
      </c>
      <c r="G9">
        <f>Giriş!B8</f>
        <v>0</v>
      </c>
    </row>
    <row r="10" spans="1:7" ht="15">
      <c r="A10" t="s">
        <v>20</v>
      </c>
      <c r="F10" s="13" t="s">
        <v>23</v>
      </c>
      <c r="G10">
        <f>Giriş!B9</f>
        <v>0</v>
      </c>
    </row>
    <row r="11" spans="1:7" ht="15">
      <c r="A11" t="s">
        <v>21</v>
      </c>
      <c r="F11" s="13" t="s">
        <v>4</v>
      </c>
      <c r="G11">
        <f>Giriş!B10</f>
        <v>0</v>
      </c>
    </row>
  </sheetData>
  <pageMargins left="0.7" right="0.7" top="0.75" bottom="0.75" header="0.3" footer="0.3"/>
  <pageSetup orientation="portrait" paperSize="9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Giriş</vt:lpstr>
      <vt:lpstr>Hesaplar</vt:lpstr>
    </vt:vector>
  </TitlesOfParts>
  <Template/>
  <Manager/>
  <Company>TSE</Company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Murat YAŞAR</dc:creator>
  <cp:keywords/>
  <dc:description/>
  <cp:lastModifiedBy>Zafer ÖRGEN</cp:lastModifiedBy>
  <cp:lastPrinted>2023-11-06T12:29:20Z</cp:lastPrinted>
  <dcterms:created xsi:type="dcterms:W3CDTF">2023-10-13T11:24:47Z</dcterms:created>
  <dcterms:modified xsi:type="dcterms:W3CDTF">2023-11-06T12:30:32Z</dcterms:modified>
  <cp:category/>
</cp:coreProperties>
</file>